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 ICCA Board meeting\"/>
    </mc:Choice>
  </mc:AlternateContent>
  <xr:revisionPtr revIDLastSave="0" documentId="13_ncr:1_{E1E12E1E-A65C-48CB-AAD5-547AEDF54924}" xr6:coauthVersionLast="47" xr6:coauthVersionMax="47" xr10:uidLastSave="{00000000-0000-0000-0000-000000000000}"/>
  <bookViews>
    <workbookView xWindow="-110" yWindow="-110" windowWidth="19420" windowHeight="10420" xr2:uid="{0FE77F13-5380-4879-BF80-6D270936FE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G60" i="1" s="1"/>
  <c r="G25" i="1"/>
  <c r="H56" i="1"/>
  <c r="H58" i="1" s="1"/>
  <c r="F56" i="1"/>
  <c r="F58" i="1" s="1"/>
  <c r="E56" i="1"/>
  <c r="E58" i="1" s="1"/>
  <c r="D56" i="1"/>
  <c r="D58" i="1" s="1"/>
  <c r="C56" i="1"/>
  <c r="C58" i="1" s="1"/>
  <c r="I25" i="1"/>
  <c r="H25" i="1"/>
  <c r="F25" i="1"/>
  <c r="E25" i="1"/>
  <c r="D25" i="1"/>
  <c r="C25" i="1"/>
  <c r="C60" i="1" l="1"/>
  <c r="H60" i="1"/>
  <c r="F60" i="1"/>
  <c r="E60" i="1"/>
  <c r="D60" i="1"/>
  <c r="I56" i="1"/>
  <c r="I60" i="1" l="1"/>
</calcChain>
</file>

<file path=xl/sharedStrings.xml><?xml version="1.0" encoding="utf-8"?>
<sst xmlns="http://schemas.openxmlformats.org/spreadsheetml/2006/main" count="151" uniqueCount="120">
  <si>
    <t>American Society of Agronomy</t>
  </si>
  <si>
    <t>ICCA Program 4000</t>
  </si>
  <si>
    <t>2024 Budget</t>
  </si>
  <si>
    <t>Actual Results</t>
  </si>
  <si>
    <t>GL #</t>
  </si>
  <si>
    <t>Description</t>
  </si>
  <si>
    <t>2020</t>
  </si>
  <si>
    <t>2021</t>
  </si>
  <si>
    <t>2022</t>
  </si>
  <si>
    <t>2023</t>
  </si>
  <si>
    <t>2024</t>
  </si>
  <si>
    <t>Comments</t>
  </si>
  <si>
    <t>Revenues</t>
  </si>
  <si>
    <t xml:space="preserve"> </t>
  </si>
  <si>
    <t>40060</t>
  </si>
  <si>
    <t>Advertising</t>
  </si>
  <si>
    <t>staffing changes</t>
  </si>
  <si>
    <t>42000</t>
  </si>
  <si>
    <t>Program Support</t>
  </si>
  <si>
    <t>42080</t>
  </si>
  <si>
    <t>List Rental Fees</t>
  </si>
  <si>
    <t>42099</t>
  </si>
  <si>
    <t>Miscellaneous Income</t>
  </si>
  <si>
    <t>43000</t>
  </si>
  <si>
    <t>National Exam Fees</t>
  </si>
  <si>
    <t>43002</t>
  </si>
  <si>
    <t>50 exams x ($95 + 45)</t>
  </si>
  <si>
    <t>43015</t>
  </si>
  <si>
    <t>Late Fees -  CCA</t>
  </si>
  <si>
    <t>450 x $40 (price increase)</t>
  </si>
  <si>
    <t>43020</t>
  </si>
  <si>
    <t>CEU Self Study Exam Fees</t>
  </si>
  <si>
    <t>43040</t>
  </si>
  <si>
    <t>National Renewal Fee</t>
  </si>
  <si>
    <t>12,900 CCAs x $60, price increase by $5</t>
  </si>
  <si>
    <t>43041</t>
  </si>
  <si>
    <t>National Renewal Manure Mgmt</t>
  </si>
  <si>
    <t>43042</t>
  </si>
  <si>
    <t>National Renewal Fees - 4R NMP</t>
  </si>
  <si>
    <t>500 x $35 (price increase)</t>
  </si>
  <si>
    <t>43045</t>
  </si>
  <si>
    <t>Reinstatement Fees</t>
  </si>
  <si>
    <t>5 x $75</t>
  </si>
  <si>
    <t>43200</t>
  </si>
  <si>
    <t>CP  Application Fees</t>
  </si>
  <si>
    <t>5 x $115</t>
  </si>
  <si>
    <t>43210</t>
  </si>
  <si>
    <t>CP Renewal Fees</t>
  </si>
  <si>
    <t>400 x $35</t>
  </si>
  <si>
    <t>Total Revenues</t>
  </si>
  <si>
    <t>Expenses</t>
  </si>
  <si>
    <t>50100</t>
  </si>
  <si>
    <t>Personnel</t>
  </si>
  <si>
    <t>50105</t>
  </si>
  <si>
    <t>Staff Development</t>
  </si>
  <si>
    <t>50110</t>
  </si>
  <si>
    <t>Temporary Help</t>
  </si>
  <si>
    <t>50115</t>
  </si>
  <si>
    <t>Consulting</t>
  </si>
  <si>
    <t>Staff Travel</t>
  </si>
  <si>
    <t>meetings with local boards, policy</t>
  </si>
  <si>
    <t>51000</t>
  </si>
  <si>
    <t>Telecommunications</t>
  </si>
  <si>
    <t>51005</t>
  </si>
  <si>
    <t>Supplies &amp; Services</t>
  </si>
  <si>
    <t>51010</t>
  </si>
  <si>
    <t>Distribution &amp; Postage</t>
  </si>
  <si>
    <t>51020</t>
  </si>
  <si>
    <t>Computer Software Expense</t>
  </si>
  <si>
    <t>51025</t>
  </si>
  <si>
    <t>Computer Hardware Expense</t>
  </si>
  <si>
    <t>51030</t>
  </si>
  <si>
    <t>Computer Programming Exp</t>
  </si>
  <si>
    <t>52000</t>
  </si>
  <si>
    <t>Marketing &amp; Promotion</t>
  </si>
  <si>
    <t>52005</t>
  </si>
  <si>
    <t>Printing &amp; Paper</t>
  </si>
  <si>
    <t>52065</t>
  </si>
  <si>
    <t>Commissions Expense</t>
  </si>
  <si>
    <t>54000</t>
  </si>
  <si>
    <t>Legal Fees</t>
  </si>
  <si>
    <t>54010</t>
  </si>
  <si>
    <t>Insurance</t>
  </si>
  <si>
    <t>56005</t>
  </si>
  <si>
    <t>Board &amp; Advisory Council Mtgs</t>
  </si>
  <si>
    <t>56010</t>
  </si>
  <si>
    <t>Board Travel</t>
  </si>
  <si>
    <t>56100</t>
  </si>
  <si>
    <t>Exam Proctor Expenses</t>
  </si>
  <si>
    <t>56105</t>
  </si>
  <si>
    <t>Exam Development</t>
  </si>
  <si>
    <t>56110</t>
  </si>
  <si>
    <t>Test Site Rental</t>
  </si>
  <si>
    <t>56115</t>
  </si>
  <si>
    <t>Exam &amp; Procedures Committee</t>
  </si>
  <si>
    <t>56120</t>
  </si>
  <si>
    <t>scoring and proctor fees</t>
  </si>
  <si>
    <t>56135</t>
  </si>
  <si>
    <t>Exam Distribution &amp; Postage</t>
  </si>
  <si>
    <t>56135 moved to 53120, online proctor fees</t>
  </si>
  <si>
    <t>56140</t>
  </si>
  <si>
    <t>Exam Printing, Paper &amp; Supplies</t>
  </si>
  <si>
    <t>Miscellaneous</t>
  </si>
  <si>
    <t>Total Direct Expenses</t>
  </si>
  <si>
    <t>Indirect Expenses</t>
  </si>
  <si>
    <t>Net Income (Loss)</t>
  </si>
  <si>
    <t>was DC office</t>
  </si>
  <si>
    <t>Accredible (badging), WipFli (general support)</t>
  </si>
  <si>
    <t>badging, replaced paper certificates about 50% estimate, started 2023</t>
  </si>
  <si>
    <t xml:space="preserve">badging, reduced paper </t>
  </si>
  <si>
    <t>25% estimate</t>
  </si>
  <si>
    <t>Budget</t>
  </si>
  <si>
    <t>Projected Budget</t>
  </si>
  <si>
    <t>6/30/2023 Actuals</t>
  </si>
  <si>
    <t>Exam Scoring</t>
  </si>
  <si>
    <t>National Exam Fees - 4R NMS</t>
  </si>
  <si>
    <t>1100 exams @$210 + ($100 proctor fees 55 and 45 local) + (100 sp@95 + 45)  improved marketing and back to deadlines</t>
  </si>
  <si>
    <t>upgrade and fixes in 2022 and 2023</t>
  </si>
  <si>
    <t>consultant in 2023 and 2024</t>
  </si>
  <si>
    <t>2022 trademark MX, ADA compliance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</si>
</sst>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#,##0;\ \(#,##0\)"/>
    <numFmt numFmtId="165" formatCode="#,##0;\(#,##0\)"/>
  </numFmts>
  <fonts count="7" x14ac:knownFonts="1">
    <font>
      <sz val="11"/>
      <color theme="1"/>
      <name val="Calibri"/>
      <family val="2"/>
      <scheme val="minor"/>
    </font>
    <font>
      <b/>
      <i/>
      <sz val="10.65"/>
      <color rgb="FF000000"/>
      <name val="Arial"/>
      <family val="2"/>
    </font>
    <font>
      <sz val="8.85"/>
      <color rgb="FF000000"/>
      <name val="Arial"/>
      <family val="2"/>
    </font>
    <font>
      <b/>
      <i/>
      <sz val="9.75"/>
      <color rgb="FF000000"/>
      <name val="Arial"/>
      <family val="2"/>
    </font>
    <font>
      <sz val="8.85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wrapText="1"/>
    </xf>
    <xf numFmtId="6" fontId="0" fillId="2" borderId="0" xfId="0" applyNumberFormat="1" applyFill="1" applyAlignment="1">
      <alignment horizontal="left"/>
    </xf>
    <xf numFmtId="164" fontId="0" fillId="0" borderId="2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5" fontId="5" fillId="0" borderId="1" xfId="0" applyNumberFormat="1" applyFont="1" applyBorder="1" applyAlignment="1">
      <alignment horizontal="center" wrapText="1"/>
    </xf>
    <xf numFmtId="165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4</xdr:row>
      <xdr:rowOff>139700</xdr:rowOff>
    </xdr:to>
    <xdr:pic>
      <xdr:nvPicPr>
        <xdr:cNvPr id="2" name="Image 58" descr="Image 58">
          <a:extLst>
            <a:ext uri="{FF2B5EF4-FFF2-40B4-BE49-F238E27FC236}">
              <a16:creationId xmlns:a16="http://schemas.microsoft.com/office/drawing/2014/main" id="{65D28CDF-E639-4736-8EA1-CDD7AA35D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526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csfile\ALL\Financial%20Statements\Budgets\2024%20Budgets\ASA%20BUDGET%202024.xlsx" TargetMode="External"/><Relationship Id="rId1" Type="http://schemas.openxmlformats.org/officeDocument/2006/relationships/externalLinkPath" Target="file:///\\acsfile\ALL\Financial%20Statements\Budgets\2024%20Budgets\ASA%20BUDGE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-F"/>
      <sheetName val="Profit &amp; loss by Cost Center"/>
      <sheetName val="AJ 1100-F"/>
      <sheetName val="NSE 1105-F"/>
      <sheetName val="Crops Soils 1110-F"/>
      <sheetName val="JEQ 1400-F"/>
      <sheetName val="Books 1405-F"/>
      <sheetName val="Agricultural &amp; Envi Letters 1-F"/>
      <sheetName val="Urban Agriculture Journal1425-F"/>
      <sheetName val="Plant Phenome Journal 1430-F"/>
      <sheetName val="Agrocsystems Geosciences 1435-F"/>
      <sheetName val="Pod Casts 1440-F"/>
      <sheetName val="Crop Forage Turfgrass Mgt 150-F"/>
      <sheetName val="Annual Mtg 2000-F"/>
      <sheetName val="Contract Services 2500-F"/>
      <sheetName val="CSA News 3000-F"/>
      <sheetName val="Public Relt 3005-F"/>
      <sheetName val="Sci Policy 3010-F"/>
      <sheetName val="Educ Progr 3030-F"/>
      <sheetName val="Sust Agron 3032-F"/>
      <sheetName val="Carbon, Ecosystem Market Educ-F"/>
      <sheetName val="Placements 3115-F"/>
      <sheetName val="Awards 3120-F"/>
      <sheetName val="Member Srvs 3125-F"/>
      <sheetName val="Reinvest in ASA 3126-F"/>
      <sheetName val="Development 3150-F"/>
      <sheetName val="SASES 3300-F"/>
      <sheetName val="NEBranch 3310-F"/>
      <sheetName val="SBASA 3315-F"/>
      <sheetName val="ICCA 4000-F"/>
      <sheetName val="CCA Boards 4005-F"/>
      <sheetName val="ASA Support Serv 5005-F"/>
      <sheetName val="DC Property 5025-F"/>
      <sheetName val="Governance 7000-F"/>
      <sheetName val="Data"/>
      <sheetName val="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B4">
            <v>0.22383</v>
          </cell>
        </row>
        <row r="5">
          <cell r="B5">
            <v>0.25607999999999997</v>
          </cell>
        </row>
        <row r="6">
          <cell r="B6">
            <v>0.22853000000000001</v>
          </cell>
        </row>
        <row r="9">
          <cell r="B9">
            <v>0.18414</v>
          </cell>
        </row>
        <row r="10">
          <cell r="B10">
            <v>0.23269000000000001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E7309-C42A-4799-A4B8-3768342DC8F6}">
  <dimension ref="A1:J61"/>
  <sheetViews>
    <sheetView tabSelected="1" topLeftCell="B1" workbookViewId="0">
      <selection activeCell="M30" sqref="M30"/>
    </sheetView>
  </sheetViews>
  <sheetFormatPr defaultRowHeight="14.5" x14ac:dyDescent="0.35"/>
  <cols>
    <col min="1" max="1" width="13.36328125" bestFit="1" customWidth="1"/>
    <col min="2" max="2" width="30.453125" bestFit="1" customWidth="1"/>
    <col min="3" max="3" width="9.7265625" bestFit="1" customWidth="1"/>
    <col min="4" max="4" width="9.453125" bestFit="1" customWidth="1"/>
    <col min="5" max="5" width="9.7265625" bestFit="1" customWidth="1"/>
    <col min="6" max="6" width="9.453125" bestFit="1" customWidth="1"/>
    <col min="7" max="7" width="9.453125" customWidth="1"/>
    <col min="8" max="9" width="9.453125" bestFit="1" customWidth="1"/>
    <col min="10" max="10" width="36.81640625" bestFit="1" customWidth="1"/>
  </cols>
  <sheetData>
    <row r="1" spans="1:10" x14ac:dyDescent="0.35">
      <c r="B1" s="33"/>
      <c r="C1" s="33"/>
      <c r="D1" s="33"/>
      <c r="E1" s="33"/>
      <c r="F1" s="33"/>
      <c r="G1" s="33"/>
      <c r="H1" s="33"/>
      <c r="I1" s="33"/>
    </row>
    <row r="2" spans="1:10" x14ac:dyDescent="0.35">
      <c r="A2" s="1"/>
      <c r="B2" s="33"/>
      <c r="C2" s="33"/>
      <c r="D2" s="33"/>
      <c r="E2" s="33"/>
      <c r="F2" s="33"/>
      <c r="G2" s="33"/>
      <c r="H2" s="33"/>
      <c r="I2" s="33"/>
    </row>
    <row r="3" spans="1:10" x14ac:dyDescent="0.35">
      <c r="A3" s="1"/>
      <c r="B3" s="33" t="s">
        <v>0</v>
      </c>
      <c r="C3" s="33"/>
      <c r="D3" s="33"/>
      <c r="E3" s="33"/>
      <c r="F3" s="33"/>
      <c r="G3" s="33"/>
      <c r="H3" s="33"/>
      <c r="I3" s="33"/>
    </row>
    <row r="4" spans="1:10" x14ac:dyDescent="0.35">
      <c r="A4" s="1"/>
      <c r="B4" s="33" t="s">
        <v>1</v>
      </c>
      <c r="C4" s="33"/>
      <c r="D4" s="33"/>
      <c r="E4" s="33"/>
      <c r="F4" s="33"/>
      <c r="G4" s="33"/>
      <c r="H4" s="33"/>
      <c r="I4" s="33"/>
    </row>
    <row r="5" spans="1:10" x14ac:dyDescent="0.35">
      <c r="A5" s="1"/>
      <c r="B5" s="33" t="s">
        <v>2</v>
      </c>
      <c r="C5" s="33"/>
      <c r="D5" s="33"/>
      <c r="E5" s="33"/>
      <c r="F5" s="33"/>
      <c r="G5" s="33"/>
      <c r="H5" s="33"/>
      <c r="I5" s="33"/>
    </row>
    <row r="7" spans="1:10" ht="29" x14ac:dyDescent="0.35">
      <c r="C7" s="32" t="s">
        <v>3</v>
      </c>
      <c r="D7" s="32"/>
      <c r="E7" s="32"/>
      <c r="F7" s="28" t="s">
        <v>111</v>
      </c>
      <c r="G7" s="30" t="s">
        <v>113</v>
      </c>
      <c r="H7" s="28" t="s">
        <v>111</v>
      </c>
      <c r="I7" s="29" t="s">
        <v>112</v>
      </c>
    </row>
    <row r="8" spans="1:10" x14ac:dyDescent="0.35">
      <c r="A8" s="2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8</v>
      </c>
      <c r="G8" s="2"/>
      <c r="H8" s="2" t="s">
        <v>9</v>
      </c>
      <c r="I8" s="2" t="s">
        <v>10</v>
      </c>
      <c r="J8" s="2" t="s">
        <v>11</v>
      </c>
    </row>
    <row r="9" spans="1:10" x14ac:dyDescent="0.35">
      <c r="A9" s="3"/>
      <c r="B9" s="3" t="s">
        <v>12</v>
      </c>
      <c r="C9" s="4"/>
      <c r="D9" s="4"/>
      <c r="E9" s="4"/>
      <c r="F9" s="4"/>
      <c r="G9" s="4"/>
      <c r="H9" s="4"/>
      <c r="I9" s="4"/>
      <c r="J9" s="3" t="s">
        <v>13</v>
      </c>
    </row>
    <row r="10" spans="1:10" x14ac:dyDescent="0.35">
      <c r="A10" s="5" t="s">
        <v>14</v>
      </c>
      <c r="B10" s="5" t="s">
        <v>15</v>
      </c>
      <c r="C10" s="6">
        <v>30798.799999999999</v>
      </c>
      <c r="D10" s="6">
        <v>30290</v>
      </c>
      <c r="E10" s="6">
        <v>34030.17</v>
      </c>
      <c r="F10" s="7">
        <v>35000</v>
      </c>
      <c r="G10" s="7">
        <v>24603</v>
      </c>
      <c r="H10" s="7">
        <v>35000</v>
      </c>
      <c r="I10" s="8">
        <v>25000</v>
      </c>
      <c r="J10" s="9" t="s">
        <v>16</v>
      </c>
    </row>
    <row r="11" spans="1:10" x14ac:dyDescent="0.35">
      <c r="A11" s="5" t="s">
        <v>17</v>
      </c>
      <c r="B11" s="5" t="s">
        <v>18</v>
      </c>
      <c r="C11" s="6">
        <v>4000</v>
      </c>
      <c r="D11" s="6">
        <v>5000</v>
      </c>
      <c r="E11" s="6">
        <v>0</v>
      </c>
      <c r="F11" s="7">
        <v>0</v>
      </c>
      <c r="G11" s="7">
        <v>0</v>
      </c>
      <c r="H11" s="7">
        <v>0</v>
      </c>
      <c r="I11" s="8">
        <v>0</v>
      </c>
      <c r="J11" s="9" t="s">
        <v>13</v>
      </c>
    </row>
    <row r="12" spans="1:10" x14ac:dyDescent="0.35">
      <c r="A12" s="5" t="s">
        <v>19</v>
      </c>
      <c r="B12" s="5" t="s">
        <v>20</v>
      </c>
      <c r="C12" s="6">
        <v>0</v>
      </c>
      <c r="D12" s="6">
        <v>1693.56</v>
      </c>
      <c r="E12" s="6">
        <v>1692.8</v>
      </c>
      <c r="F12" s="7">
        <v>0</v>
      </c>
      <c r="G12" s="7">
        <v>9433</v>
      </c>
      <c r="H12" s="7">
        <v>0</v>
      </c>
      <c r="I12" s="8">
        <v>1000</v>
      </c>
      <c r="J12" s="9" t="s">
        <v>13</v>
      </c>
    </row>
    <row r="13" spans="1:10" x14ac:dyDescent="0.35">
      <c r="A13" s="5" t="s">
        <v>21</v>
      </c>
      <c r="B13" s="5" t="s">
        <v>22</v>
      </c>
      <c r="C13" s="6">
        <v>3236.19</v>
      </c>
      <c r="D13" s="6">
        <v>5098</v>
      </c>
      <c r="E13" s="6">
        <v>958.82</v>
      </c>
      <c r="F13" s="7">
        <v>3000</v>
      </c>
      <c r="G13" s="7">
        <v>59</v>
      </c>
      <c r="H13" s="7">
        <v>3000</v>
      </c>
      <c r="I13" s="8">
        <v>1000</v>
      </c>
      <c r="J13" s="9" t="s">
        <v>13</v>
      </c>
    </row>
    <row r="14" spans="1:10" ht="35.5" x14ac:dyDescent="0.35">
      <c r="A14" s="5" t="s">
        <v>23</v>
      </c>
      <c r="B14" s="5" t="s">
        <v>24</v>
      </c>
      <c r="C14" s="6">
        <v>409151.5</v>
      </c>
      <c r="D14" s="6">
        <v>474562</v>
      </c>
      <c r="E14" s="6">
        <v>202808.5</v>
      </c>
      <c r="F14" s="7">
        <v>471000</v>
      </c>
      <c r="G14" s="31">
        <v>121906</v>
      </c>
      <c r="H14" s="7">
        <v>409500</v>
      </c>
      <c r="I14" s="8">
        <v>355000</v>
      </c>
      <c r="J14" s="10" t="s">
        <v>116</v>
      </c>
    </row>
    <row r="15" spans="1:10" x14ac:dyDescent="0.35">
      <c r="A15" s="5" t="s">
        <v>25</v>
      </c>
      <c r="B15" s="5" t="s">
        <v>115</v>
      </c>
      <c r="C15" s="6">
        <v>8586</v>
      </c>
      <c r="D15" s="6">
        <v>12399</v>
      </c>
      <c r="E15" s="6">
        <v>10320</v>
      </c>
      <c r="F15" s="7">
        <v>8500</v>
      </c>
      <c r="G15" s="7">
        <v>1870</v>
      </c>
      <c r="H15" s="7">
        <v>8500</v>
      </c>
      <c r="I15" s="8">
        <v>7000</v>
      </c>
      <c r="J15" s="9" t="s">
        <v>26</v>
      </c>
    </row>
    <row r="16" spans="1:10" x14ac:dyDescent="0.35">
      <c r="A16" s="5" t="s">
        <v>27</v>
      </c>
      <c r="B16" s="5" t="s">
        <v>28</v>
      </c>
      <c r="C16" s="6">
        <v>16925</v>
      </c>
      <c r="D16" s="6">
        <v>12000</v>
      </c>
      <c r="E16" s="6">
        <v>16925</v>
      </c>
      <c r="F16" s="7">
        <v>17500</v>
      </c>
      <c r="G16" s="7">
        <v>11950</v>
      </c>
      <c r="H16" s="7">
        <v>15000</v>
      </c>
      <c r="I16" s="8">
        <v>18000</v>
      </c>
      <c r="J16" s="9" t="s">
        <v>29</v>
      </c>
    </row>
    <row r="17" spans="1:10" x14ac:dyDescent="0.35">
      <c r="A17" s="5" t="s">
        <v>30</v>
      </c>
      <c r="B17" s="5" t="s">
        <v>31</v>
      </c>
      <c r="C17" s="6">
        <v>7857</v>
      </c>
      <c r="D17" s="6">
        <v>3457</v>
      </c>
      <c r="E17" s="6">
        <v>2175</v>
      </c>
      <c r="F17" s="7">
        <v>8000</v>
      </c>
      <c r="G17" s="7">
        <v>207</v>
      </c>
      <c r="H17" s="7">
        <v>7500</v>
      </c>
      <c r="I17" s="8">
        <v>2500</v>
      </c>
      <c r="J17" s="9" t="s">
        <v>13</v>
      </c>
    </row>
    <row r="18" spans="1:10" x14ac:dyDescent="0.35">
      <c r="A18" s="5" t="s">
        <v>32</v>
      </c>
      <c r="B18" s="5" t="s">
        <v>33</v>
      </c>
      <c r="C18" s="6">
        <v>646257.5</v>
      </c>
      <c r="D18" s="6">
        <v>651537.5</v>
      </c>
      <c r="E18" s="6">
        <v>724580</v>
      </c>
      <c r="F18" s="7">
        <v>702240</v>
      </c>
      <c r="G18" s="7">
        <v>371366</v>
      </c>
      <c r="H18" s="7">
        <v>693550</v>
      </c>
      <c r="I18" s="8">
        <v>774000</v>
      </c>
      <c r="J18" s="9" t="s">
        <v>34</v>
      </c>
    </row>
    <row r="19" spans="1:10" x14ac:dyDescent="0.35">
      <c r="A19" s="5" t="s">
        <v>35</v>
      </c>
      <c r="B19" s="5" t="s">
        <v>36</v>
      </c>
      <c r="C19" s="6">
        <v>500</v>
      </c>
      <c r="D19" s="6">
        <v>450</v>
      </c>
      <c r="E19" s="6">
        <v>760</v>
      </c>
      <c r="F19" s="7">
        <v>500</v>
      </c>
      <c r="G19" s="7">
        <v>298</v>
      </c>
      <c r="H19" s="7">
        <v>500</v>
      </c>
      <c r="I19" s="8">
        <v>500</v>
      </c>
      <c r="J19" s="9" t="s">
        <v>13</v>
      </c>
    </row>
    <row r="20" spans="1:10" x14ac:dyDescent="0.35">
      <c r="A20" s="5" t="s">
        <v>37</v>
      </c>
      <c r="B20" s="5" t="s">
        <v>38</v>
      </c>
      <c r="C20" s="6">
        <v>9700</v>
      </c>
      <c r="D20" s="6">
        <v>10450</v>
      </c>
      <c r="E20" s="6">
        <v>12760</v>
      </c>
      <c r="F20" s="7">
        <v>11000</v>
      </c>
      <c r="G20" s="7">
        <v>8255</v>
      </c>
      <c r="H20" s="7">
        <v>12000</v>
      </c>
      <c r="I20" s="8">
        <v>17500</v>
      </c>
      <c r="J20" s="11" t="s">
        <v>39</v>
      </c>
    </row>
    <row r="21" spans="1:10" x14ac:dyDescent="0.35">
      <c r="A21" s="5" t="s">
        <v>40</v>
      </c>
      <c r="B21" s="5" t="s">
        <v>41</v>
      </c>
      <c r="C21" s="6">
        <v>1900</v>
      </c>
      <c r="D21" s="6">
        <v>350</v>
      </c>
      <c r="E21" s="6">
        <v>150</v>
      </c>
      <c r="F21" s="7">
        <v>2250</v>
      </c>
      <c r="G21" s="7">
        <v>0</v>
      </c>
      <c r="H21" s="7">
        <v>1875</v>
      </c>
      <c r="I21" s="8">
        <v>375</v>
      </c>
      <c r="J21" s="9" t="s">
        <v>42</v>
      </c>
    </row>
    <row r="22" spans="1:10" x14ac:dyDescent="0.35">
      <c r="A22" s="5" t="s">
        <v>43</v>
      </c>
      <c r="B22" s="5" t="s">
        <v>44</v>
      </c>
      <c r="C22" s="6">
        <v>1450</v>
      </c>
      <c r="D22" s="6">
        <v>1400</v>
      </c>
      <c r="E22" s="6">
        <v>1000</v>
      </c>
      <c r="F22" s="7">
        <v>1100</v>
      </c>
      <c r="G22" s="7">
        <v>770</v>
      </c>
      <c r="H22" s="7">
        <v>550</v>
      </c>
      <c r="I22" s="8">
        <v>575</v>
      </c>
      <c r="J22" s="9" t="s">
        <v>45</v>
      </c>
    </row>
    <row r="23" spans="1:10" x14ac:dyDescent="0.35">
      <c r="A23" s="5" t="s">
        <v>46</v>
      </c>
      <c r="B23" s="5" t="s">
        <v>47</v>
      </c>
      <c r="C23" s="6">
        <v>8280</v>
      </c>
      <c r="D23" s="6">
        <v>8090</v>
      </c>
      <c r="E23" s="6">
        <v>11680</v>
      </c>
      <c r="F23" s="7">
        <v>12300</v>
      </c>
      <c r="G23" s="7">
        <v>5730</v>
      </c>
      <c r="H23" s="7">
        <v>12000</v>
      </c>
      <c r="I23" s="8">
        <v>14000</v>
      </c>
      <c r="J23" s="9" t="s">
        <v>48</v>
      </c>
    </row>
    <row r="24" spans="1:10" x14ac:dyDescent="0.35">
      <c r="A24" s="5"/>
      <c r="B24" s="5"/>
      <c r="C24" s="15"/>
      <c r="D24" s="15"/>
      <c r="E24" s="15"/>
      <c r="F24" s="15"/>
      <c r="G24" s="15"/>
      <c r="H24" s="15"/>
      <c r="I24" s="15"/>
      <c r="J24" s="5" t="s">
        <v>13</v>
      </c>
    </row>
    <row r="25" spans="1:10" x14ac:dyDescent="0.35">
      <c r="A25" s="16"/>
      <c r="B25" s="16" t="s">
        <v>49</v>
      </c>
      <c r="C25" s="17">
        <f>SUM(C9:C23)</f>
        <v>1148641.99</v>
      </c>
      <c r="D25" s="17">
        <f>SUM(D9:D23)</f>
        <v>1216777.06</v>
      </c>
      <c r="E25" s="17">
        <f>SUM(E9:E23)</f>
        <v>1019840.29</v>
      </c>
      <c r="F25" s="18">
        <f>SUM(F9:F23)</f>
        <v>1272390</v>
      </c>
      <c r="G25" s="18">
        <f>SUM(G10:G23)</f>
        <v>556447</v>
      </c>
      <c r="H25" s="18">
        <f>SUM(H9:H23)</f>
        <v>1198975</v>
      </c>
      <c r="I25" s="18">
        <f>SUM(I9:I23)</f>
        <v>1216450</v>
      </c>
      <c r="J25" s="16" t="s">
        <v>13</v>
      </c>
    </row>
    <row r="26" spans="1:10" x14ac:dyDescent="0.35">
      <c r="A26" s="5"/>
      <c r="B26" s="5"/>
      <c r="C26" s="15"/>
      <c r="D26" s="15"/>
      <c r="E26" s="15"/>
      <c r="F26" s="15"/>
      <c r="G26" s="15"/>
      <c r="H26" s="15"/>
      <c r="I26" s="15"/>
      <c r="J26" s="5" t="s">
        <v>13</v>
      </c>
    </row>
    <row r="27" spans="1:10" x14ac:dyDescent="0.35">
      <c r="A27" s="5"/>
      <c r="B27" s="5"/>
      <c r="C27" s="15"/>
      <c r="D27" s="15"/>
      <c r="E27" s="15"/>
      <c r="F27" s="15"/>
      <c r="G27" s="15"/>
      <c r="H27" s="15"/>
      <c r="I27" s="15"/>
      <c r="J27" s="5" t="s">
        <v>13</v>
      </c>
    </row>
    <row r="28" spans="1:10" x14ac:dyDescent="0.35">
      <c r="A28" s="3"/>
      <c r="B28" s="3" t="s">
        <v>50</v>
      </c>
      <c r="C28" s="4"/>
      <c r="D28" s="4"/>
      <c r="E28" s="4"/>
      <c r="F28" s="4"/>
      <c r="G28" s="4"/>
      <c r="H28" s="4"/>
      <c r="I28" s="4"/>
      <c r="J28" s="3" t="s">
        <v>13</v>
      </c>
    </row>
    <row r="29" spans="1:10" x14ac:dyDescent="0.35">
      <c r="A29" s="5" t="s">
        <v>51</v>
      </c>
      <c r="B29" s="5" t="s">
        <v>52</v>
      </c>
      <c r="C29" s="6">
        <v>676069</v>
      </c>
      <c r="D29" s="6">
        <v>611979</v>
      </c>
      <c r="E29" s="6">
        <v>657463</v>
      </c>
      <c r="F29" s="7">
        <v>630903</v>
      </c>
      <c r="G29" s="7">
        <v>337354</v>
      </c>
      <c r="H29" s="7">
        <v>649995</v>
      </c>
      <c r="I29" s="7">
        <v>690000</v>
      </c>
      <c r="J29" s="9"/>
    </row>
    <row r="30" spans="1:10" x14ac:dyDescent="0.35">
      <c r="A30" s="5" t="s">
        <v>53</v>
      </c>
      <c r="B30" s="5" t="s">
        <v>54</v>
      </c>
      <c r="C30" s="6">
        <v>2806.84</v>
      </c>
      <c r="D30" s="6">
        <v>3534.25</v>
      </c>
      <c r="E30" s="6">
        <v>3568.69</v>
      </c>
      <c r="F30" s="7">
        <v>5000</v>
      </c>
      <c r="G30" s="7">
        <v>297</v>
      </c>
      <c r="H30" s="7">
        <v>5000</v>
      </c>
      <c r="I30" s="8">
        <v>3500</v>
      </c>
      <c r="J30" s="9" t="s">
        <v>13</v>
      </c>
    </row>
    <row r="31" spans="1:10" x14ac:dyDescent="0.35">
      <c r="A31" s="5" t="s">
        <v>55</v>
      </c>
      <c r="B31" s="5" t="s">
        <v>56</v>
      </c>
      <c r="C31" s="6">
        <v>2999.74</v>
      </c>
      <c r="D31" s="6">
        <v>0</v>
      </c>
      <c r="E31" s="6">
        <v>260</v>
      </c>
      <c r="F31" s="7">
        <v>5000</v>
      </c>
      <c r="G31" s="7">
        <v>0</v>
      </c>
      <c r="H31" s="7">
        <v>0</v>
      </c>
      <c r="I31" s="8">
        <v>0</v>
      </c>
      <c r="J31" s="9" t="s">
        <v>13</v>
      </c>
    </row>
    <row r="32" spans="1:10" x14ac:dyDescent="0.35">
      <c r="A32" s="5" t="s">
        <v>57</v>
      </c>
      <c r="B32" s="5" t="s">
        <v>58</v>
      </c>
      <c r="C32" s="6">
        <v>64900</v>
      </c>
      <c r="D32" s="6">
        <v>65652</v>
      </c>
      <c r="E32" s="6">
        <v>46000</v>
      </c>
      <c r="F32" s="7">
        <v>40000</v>
      </c>
      <c r="G32" s="31">
        <v>20000</v>
      </c>
      <c r="H32" s="7">
        <v>20000</v>
      </c>
      <c r="I32" s="8">
        <v>0</v>
      </c>
      <c r="J32" s="9" t="s">
        <v>106</v>
      </c>
    </row>
    <row r="33" spans="1:10" x14ac:dyDescent="0.35">
      <c r="A33" s="5">
        <v>50125</v>
      </c>
      <c r="B33" s="5" t="s">
        <v>59</v>
      </c>
      <c r="C33" s="6">
        <v>6791.09</v>
      </c>
      <c r="D33" s="6">
        <v>1349.34</v>
      </c>
      <c r="E33" s="6">
        <v>11955.53</v>
      </c>
      <c r="F33" s="7">
        <v>20000</v>
      </c>
      <c r="G33" s="7">
        <v>9578</v>
      </c>
      <c r="H33" s="7">
        <v>18000</v>
      </c>
      <c r="I33" s="8">
        <v>20000</v>
      </c>
      <c r="J33" s="19" t="s">
        <v>60</v>
      </c>
    </row>
    <row r="34" spans="1:10" x14ac:dyDescent="0.35">
      <c r="A34" s="5" t="s">
        <v>61</v>
      </c>
      <c r="B34" s="5" t="s">
        <v>62</v>
      </c>
      <c r="C34" s="6">
        <v>663.18</v>
      </c>
      <c r="D34" s="6">
        <v>262.52</v>
      </c>
      <c r="E34" s="6">
        <v>985.36</v>
      </c>
      <c r="F34" s="7">
        <v>500</v>
      </c>
      <c r="G34" s="7">
        <v>1100</v>
      </c>
      <c r="H34" s="7">
        <v>500</v>
      </c>
      <c r="I34" s="8">
        <v>750</v>
      </c>
      <c r="J34" s="9" t="s">
        <v>13</v>
      </c>
    </row>
    <row r="35" spans="1:10" x14ac:dyDescent="0.35">
      <c r="A35" s="5" t="s">
        <v>63</v>
      </c>
      <c r="B35" s="5" t="s">
        <v>64</v>
      </c>
      <c r="C35" s="6">
        <v>13634.51</v>
      </c>
      <c r="D35" s="6">
        <v>10084.280000000001</v>
      </c>
      <c r="E35" s="6">
        <v>10345.67</v>
      </c>
      <c r="F35" s="7">
        <v>10000</v>
      </c>
      <c r="G35" s="7">
        <v>6876</v>
      </c>
      <c r="H35" s="7">
        <v>10000</v>
      </c>
      <c r="I35" s="8">
        <v>10000</v>
      </c>
      <c r="J35" s="9" t="s">
        <v>13</v>
      </c>
    </row>
    <row r="36" spans="1:10" ht="29" x14ac:dyDescent="0.35">
      <c r="A36" s="5" t="s">
        <v>65</v>
      </c>
      <c r="B36" s="5" t="s">
        <v>66</v>
      </c>
      <c r="C36" s="6">
        <v>18308.96</v>
      </c>
      <c r="D36" s="6">
        <v>19287.09</v>
      </c>
      <c r="E36" s="6">
        <v>20436.09</v>
      </c>
      <c r="F36" s="7">
        <v>18000</v>
      </c>
      <c r="G36" s="7">
        <v>4112</v>
      </c>
      <c r="H36" s="7">
        <v>18000</v>
      </c>
      <c r="I36" s="8">
        <v>10000</v>
      </c>
      <c r="J36" s="27" t="s">
        <v>108</v>
      </c>
    </row>
    <row r="37" spans="1:10" x14ac:dyDescent="0.35">
      <c r="A37" s="5" t="s">
        <v>67</v>
      </c>
      <c r="B37" s="5" t="s">
        <v>68</v>
      </c>
      <c r="C37" s="6">
        <v>19916.830000000002</v>
      </c>
      <c r="D37" s="6">
        <v>20567.400000000001</v>
      </c>
      <c r="E37" s="6">
        <v>44016.86</v>
      </c>
      <c r="F37" s="7">
        <v>35000</v>
      </c>
      <c r="G37" s="31">
        <v>25177</v>
      </c>
      <c r="H37" s="7">
        <v>20000</v>
      </c>
      <c r="I37" s="8">
        <v>20000</v>
      </c>
      <c r="J37" s="19" t="s">
        <v>107</v>
      </c>
    </row>
    <row r="38" spans="1:10" x14ac:dyDescent="0.35">
      <c r="A38" s="5" t="s">
        <v>69</v>
      </c>
      <c r="B38" s="5" t="s">
        <v>70</v>
      </c>
      <c r="C38" s="6">
        <v>9309.36</v>
      </c>
      <c r="D38" s="6">
        <v>0</v>
      </c>
      <c r="E38" s="6">
        <v>2814.5</v>
      </c>
      <c r="F38" s="7">
        <v>5000</v>
      </c>
      <c r="G38" s="7">
        <v>5081</v>
      </c>
      <c r="H38" s="7">
        <v>5000</v>
      </c>
      <c r="I38" s="8">
        <v>2000</v>
      </c>
      <c r="J38" s="9" t="s">
        <v>13</v>
      </c>
    </row>
    <row r="39" spans="1:10" x14ac:dyDescent="0.35">
      <c r="A39" s="5" t="s">
        <v>71</v>
      </c>
      <c r="B39" s="5" t="s">
        <v>72</v>
      </c>
      <c r="C39" s="6">
        <v>24970</v>
      </c>
      <c r="D39" s="6">
        <v>15862.5</v>
      </c>
      <c r="E39" s="6">
        <v>77426.25</v>
      </c>
      <c r="F39" s="7">
        <v>25000</v>
      </c>
      <c r="G39" s="31">
        <v>41456</v>
      </c>
      <c r="H39" s="7">
        <v>25000</v>
      </c>
      <c r="I39" s="8">
        <v>10000</v>
      </c>
      <c r="J39" s="19" t="s">
        <v>117</v>
      </c>
    </row>
    <row r="40" spans="1:10" x14ac:dyDescent="0.35">
      <c r="A40" s="5" t="s">
        <v>73</v>
      </c>
      <c r="B40" s="5" t="s">
        <v>74</v>
      </c>
      <c r="C40" s="6">
        <v>19299.14</v>
      </c>
      <c r="D40" s="6">
        <v>60353.36</v>
      </c>
      <c r="E40" s="6">
        <v>30342.89</v>
      </c>
      <c r="F40" s="7">
        <v>80000</v>
      </c>
      <c r="G40" s="31">
        <v>30961</v>
      </c>
      <c r="H40" s="7">
        <v>65000</v>
      </c>
      <c r="I40" s="8">
        <v>55000</v>
      </c>
      <c r="J40" s="9" t="s">
        <v>118</v>
      </c>
    </row>
    <row r="41" spans="1:10" x14ac:dyDescent="0.35">
      <c r="A41" s="5" t="s">
        <v>75</v>
      </c>
      <c r="B41" s="5" t="s">
        <v>76</v>
      </c>
      <c r="C41" s="6">
        <v>15551.41</v>
      </c>
      <c r="D41" s="6">
        <v>9364.34</v>
      </c>
      <c r="E41" s="6">
        <v>10814.85</v>
      </c>
      <c r="F41" s="7">
        <v>10000</v>
      </c>
      <c r="G41" s="7">
        <v>2928</v>
      </c>
      <c r="H41" s="7">
        <v>8000</v>
      </c>
      <c r="I41" s="8">
        <v>7000</v>
      </c>
      <c r="J41" s="9" t="s">
        <v>109</v>
      </c>
    </row>
    <row r="42" spans="1:10" x14ac:dyDescent="0.35">
      <c r="A42" s="5" t="s">
        <v>77</v>
      </c>
      <c r="B42" s="5" t="s">
        <v>78</v>
      </c>
      <c r="C42" s="6">
        <v>0</v>
      </c>
      <c r="D42" s="6">
        <v>0</v>
      </c>
      <c r="E42" s="6">
        <v>0</v>
      </c>
      <c r="F42" s="7">
        <v>1750</v>
      </c>
      <c r="G42" s="7">
        <v>0</v>
      </c>
      <c r="H42" s="7">
        <v>1750</v>
      </c>
      <c r="I42" s="8">
        <v>0</v>
      </c>
      <c r="J42" s="9" t="s">
        <v>13</v>
      </c>
    </row>
    <row r="43" spans="1:10" x14ac:dyDescent="0.35">
      <c r="A43" s="5" t="s">
        <v>79</v>
      </c>
      <c r="B43" s="5" t="s">
        <v>80</v>
      </c>
      <c r="C43" s="6">
        <v>1960</v>
      </c>
      <c r="D43" s="6">
        <v>11949.3</v>
      </c>
      <c r="E43" s="6">
        <v>12655</v>
      </c>
      <c r="F43" s="7">
        <v>1500</v>
      </c>
      <c r="G43" s="7">
        <v>7848</v>
      </c>
      <c r="H43" s="7">
        <v>1500</v>
      </c>
      <c r="I43" s="8">
        <v>5000</v>
      </c>
      <c r="J43" s="9" t="s">
        <v>119</v>
      </c>
    </row>
    <row r="44" spans="1:10" x14ac:dyDescent="0.35">
      <c r="A44" s="5" t="s">
        <v>81</v>
      </c>
      <c r="B44" s="5" t="s">
        <v>82</v>
      </c>
      <c r="C44" s="6">
        <v>0</v>
      </c>
      <c r="D44" s="6">
        <v>0</v>
      </c>
      <c r="E44" s="6">
        <v>1258.17</v>
      </c>
      <c r="F44" s="7">
        <v>0</v>
      </c>
      <c r="G44" s="7">
        <v>0</v>
      </c>
      <c r="H44" s="7">
        <v>0</v>
      </c>
      <c r="I44" s="8">
        <v>0</v>
      </c>
      <c r="J44" s="9" t="s">
        <v>13</v>
      </c>
    </row>
    <row r="45" spans="1:10" x14ac:dyDescent="0.35">
      <c r="A45" s="5" t="s">
        <v>83</v>
      </c>
      <c r="B45" s="5" t="s">
        <v>84</v>
      </c>
      <c r="C45" s="6">
        <v>1000</v>
      </c>
      <c r="D45" s="6">
        <v>0</v>
      </c>
      <c r="E45" s="6">
        <v>7491.08</v>
      </c>
      <c r="F45" s="7">
        <v>5000</v>
      </c>
      <c r="G45" s="7">
        <v>2251</v>
      </c>
      <c r="H45" s="7">
        <v>5000</v>
      </c>
      <c r="I45" s="8">
        <v>5000</v>
      </c>
      <c r="J45" s="9" t="s">
        <v>13</v>
      </c>
    </row>
    <row r="46" spans="1:10" x14ac:dyDescent="0.35">
      <c r="A46" s="5" t="s">
        <v>85</v>
      </c>
      <c r="B46" s="5" t="s">
        <v>86</v>
      </c>
      <c r="C46" s="6">
        <v>11844.6</v>
      </c>
      <c r="D46" s="6">
        <v>0</v>
      </c>
      <c r="E46" s="6">
        <v>7330</v>
      </c>
      <c r="F46" s="7">
        <v>12000</v>
      </c>
      <c r="G46" s="7">
        <v>12923</v>
      </c>
      <c r="H46" s="7">
        <v>10000</v>
      </c>
      <c r="I46" s="8">
        <v>10000</v>
      </c>
      <c r="J46" s="9" t="s">
        <v>13</v>
      </c>
    </row>
    <row r="47" spans="1:10" x14ac:dyDescent="0.35">
      <c r="A47" s="5" t="s">
        <v>87</v>
      </c>
      <c r="B47" s="5" t="s">
        <v>88</v>
      </c>
      <c r="C47" s="6">
        <v>983.11</v>
      </c>
      <c r="D47" s="6">
        <v>0</v>
      </c>
      <c r="E47" s="6">
        <v>0</v>
      </c>
      <c r="F47" s="7">
        <v>0</v>
      </c>
      <c r="G47" s="7">
        <v>0</v>
      </c>
      <c r="H47" s="7">
        <v>0</v>
      </c>
      <c r="I47" s="8">
        <v>0</v>
      </c>
      <c r="J47" s="9" t="s">
        <v>13</v>
      </c>
    </row>
    <row r="48" spans="1:10" x14ac:dyDescent="0.35">
      <c r="A48" s="5" t="s">
        <v>89</v>
      </c>
      <c r="B48" s="5" t="s">
        <v>90</v>
      </c>
      <c r="C48" s="6">
        <v>5147.8</v>
      </c>
      <c r="D48" s="6">
        <v>2065</v>
      </c>
      <c r="E48" s="6">
        <v>768.11</v>
      </c>
      <c r="F48" s="7">
        <v>5000</v>
      </c>
      <c r="G48" s="7">
        <v>862</v>
      </c>
      <c r="H48" s="7">
        <v>0</v>
      </c>
      <c r="I48" s="8">
        <v>0</v>
      </c>
      <c r="J48" s="9" t="s">
        <v>13</v>
      </c>
    </row>
    <row r="49" spans="1:10" x14ac:dyDescent="0.35">
      <c r="A49" s="5" t="s">
        <v>91</v>
      </c>
      <c r="B49" s="5" t="s">
        <v>92</v>
      </c>
      <c r="C49" s="6">
        <v>682.5</v>
      </c>
      <c r="D49" s="6">
        <v>0</v>
      </c>
      <c r="E49" s="6">
        <v>0</v>
      </c>
      <c r="F49" s="7">
        <v>0</v>
      </c>
      <c r="G49" s="7">
        <v>0</v>
      </c>
      <c r="H49" s="7">
        <v>0</v>
      </c>
      <c r="I49" s="8">
        <v>0</v>
      </c>
      <c r="J49" s="9" t="s">
        <v>13</v>
      </c>
    </row>
    <row r="50" spans="1:10" x14ac:dyDescent="0.35">
      <c r="A50" s="5" t="s">
        <v>93</v>
      </c>
      <c r="B50" s="5" t="s">
        <v>94</v>
      </c>
      <c r="C50" s="6">
        <v>0</v>
      </c>
      <c r="D50" s="6">
        <v>0</v>
      </c>
      <c r="E50" s="6">
        <v>0</v>
      </c>
      <c r="F50" s="7">
        <v>0</v>
      </c>
      <c r="G50" s="7">
        <v>0</v>
      </c>
      <c r="H50" s="7">
        <v>0</v>
      </c>
      <c r="I50" s="8">
        <v>0</v>
      </c>
      <c r="J50" s="9" t="s">
        <v>13</v>
      </c>
    </row>
    <row r="51" spans="1:10" x14ac:dyDescent="0.35">
      <c r="A51" s="5" t="s">
        <v>95</v>
      </c>
      <c r="B51" s="5" t="s">
        <v>114</v>
      </c>
      <c r="C51" s="6">
        <v>16115.55</v>
      </c>
      <c r="D51" s="6">
        <v>18411.25</v>
      </c>
      <c r="E51" s="6">
        <v>84097.51</v>
      </c>
      <c r="F51" s="7">
        <v>15000</v>
      </c>
      <c r="G51" s="7">
        <v>43217</v>
      </c>
      <c r="H51" s="7">
        <v>109000</v>
      </c>
      <c r="I51" s="8">
        <v>119000</v>
      </c>
      <c r="J51" s="20" t="s">
        <v>96</v>
      </c>
    </row>
    <row r="52" spans="1:10" x14ac:dyDescent="0.35">
      <c r="A52" s="5" t="s">
        <v>97</v>
      </c>
      <c r="B52" s="5" t="s">
        <v>98</v>
      </c>
      <c r="C52" s="6">
        <v>121204.63</v>
      </c>
      <c r="D52" s="6">
        <v>111459.67</v>
      </c>
      <c r="E52" s="6">
        <v>0</v>
      </c>
      <c r="F52" s="7">
        <v>140000</v>
      </c>
      <c r="G52" s="7">
        <v>0</v>
      </c>
      <c r="H52" s="7">
        <v>0</v>
      </c>
      <c r="I52" s="8">
        <v>0</v>
      </c>
      <c r="J52" s="9" t="s">
        <v>99</v>
      </c>
    </row>
    <row r="53" spans="1:10" x14ac:dyDescent="0.35">
      <c r="A53" s="5" t="s">
        <v>100</v>
      </c>
      <c r="B53" s="5" t="s">
        <v>101</v>
      </c>
      <c r="C53" s="6">
        <v>1225</v>
      </c>
      <c r="D53" s="6">
        <v>0</v>
      </c>
      <c r="E53" s="6">
        <v>0</v>
      </c>
      <c r="F53" s="7">
        <v>500</v>
      </c>
      <c r="G53" s="7">
        <v>0</v>
      </c>
      <c r="H53" s="7">
        <v>0</v>
      </c>
      <c r="I53" s="8">
        <v>0</v>
      </c>
      <c r="J53" s="9" t="s">
        <v>13</v>
      </c>
    </row>
    <row r="54" spans="1:10" x14ac:dyDescent="0.35">
      <c r="A54" s="5">
        <v>59999</v>
      </c>
      <c r="B54" s="5" t="s">
        <v>102</v>
      </c>
      <c r="C54" s="12">
        <v>566.13</v>
      </c>
      <c r="D54" s="12">
        <v>550</v>
      </c>
      <c r="E54" s="12">
        <v>867.64</v>
      </c>
      <c r="F54" s="13">
        <v>500</v>
      </c>
      <c r="G54" s="13">
        <v>62</v>
      </c>
      <c r="H54" s="13">
        <v>500</v>
      </c>
      <c r="I54" s="14">
        <v>500</v>
      </c>
      <c r="J54" s="21"/>
    </row>
    <row r="55" spans="1:10" x14ac:dyDescent="0.35">
      <c r="A55" s="5"/>
      <c r="B55" s="5"/>
      <c r="C55" s="15"/>
      <c r="D55" s="15"/>
      <c r="E55" s="15"/>
      <c r="F55" s="15"/>
      <c r="G55" s="15"/>
      <c r="H55" s="15"/>
      <c r="I55" s="15"/>
      <c r="J55" s="5" t="s">
        <v>13</v>
      </c>
    </row>
    <row r="56" spans="1:10" x14ac:dyDescent="0.35">
      <c r="A56" s="16"/>
      <c r="B56" s="16" t="s">
        <v>103</v>
      </c>
      <c r="C56" s="17">
        <f t="shared" ref="C56:I56" si="0">SUM(C26:C54)</f>
        <v>1035949.38</v>
      </c>
      <c r="D56" s="17">
        <f t="shared" si="0"/>
        <v>962731.3</v>
      </c>
      <c r="E56" s="17">
        <f t="shared" si="0"/>
        <v>1030897.2</v>
      </c>
      <c r="F56" s="18">
        <f t="shared" si="0"/>
        <v>1065653</v>
      </c>
      <c r="G56" s="18">
        <f>SUM(G29:G54)</f>
        <v>552083</v>
      </c>
      <c r="H56" s="18">
        <f t="shared" si="0"/>
        <v>972245</v>
      </c>
      <c r="I56" s="18">
        <f t="shared" si="0"/>
        <v>967750</v>
      </c>
      <c r="J56" s="16" t="s">
        <v>13</v>
      </c>
    </row>
    <row r="57" spans="1:10" x14ac:dyDescent="0.35">
      <c r="A57" s="16"/>
      <c r="B57" s="16"/>
      <c r="C57" s="22"/>
      <c r="D57" s="22"/>
      <c r="E57" s="22"/>
      <c r="F57" s="22"/>
      <c r="G57" s="22"/>
      <c r="H57" s="22"/>
      <c r="I57" s="22"/>
      <c r="J57" s="16" t="s">
        <v>13</v>
      </c>
    </row>
    <row r="58" spans="1:10" x14ac:dyDescent="0.35">
      <c r="A58" s="16"/>
      <c r="B58" s="16" t="s">
        <v>104</v>
      </c>
      <c r="C58" s="23">
        <f>C56*[1]Calc!B4</f>
        <v>231876.54972539999</v>
      </c>
      <c r="D58" s="23">
        <f>D56*[1]Calc!B5</f>
        <v>246536.23130399999</v>
      </c>
      <c r="E58" s="23">
        <f>E56*[1]Calc!B6</f>
        <v>235590.93711599999</v>
      </c>
      <c r="F58" s="24">
        <f>F56*[1]Calc!B9</f>
        <v>196229.34341999999</v>
      </c>
      <c r="G58" s="24">
        <v>130907</v>
      </c>
      <c r="H58" s="24">
        <f>H56*[1]Calc!B10</f>
        <v>226231.68905000002</v>
      </c>
      <c r="I58" s="24">
        <v>241750</v>
      </c>
      <c r="J58" s="16" t="s">
        <v>110</v>
      </c>
    </row>
    <row r="59" spans="1:10" x14ac:dyDescent="0.35">
      <c r="A59" s="5"/>
      <c r="B59" s="5"/>
      <c r="C59" s="15"/>
      <c r="D59" s="15"/>
      <c r="E59" s="15"/>
      <c r="F59" s="15"/>
      <c r="G59" s="15"/>
      <c r="H59" s="15"/>
      <c r="I59" s="15"/>
      <c r="J59" s="5" t="s">
        <v>13</v>
      </c>
    </row>
    <row r="60" spans="1:10" ht="15" thickBot="1" x14ac:dyDescent="0.4">
      <c r="A60" s="16"/>
      <c r="B60" s="16" t="s">
        <v>105</v>
      </c>
      <c r="C60" s="25">
        <f>C25-C56-C58</f>
        <v>-119183.93972540001</v>
      </c>
      <c r="D60" s="25">
        <f>D25-D56-D58</f>
        <v>7509.528696000023</v>
      </c>
      <c r="E60" s="25">
        <f>E25-E56-E58</f>
        <v>-246647.8471159999</v>
      </c>
      <c r="F60" s="26">
        <f>F25-F56-F58</f>
        <v>10507.65658000001</v>
      </c>
      <c r="G60" s="26">
        <f>G25-(G56+G58)</f>
        <v>-126543</v>
      </c>
      <c r="H60" s="26">
        <f>H25-H56-H58</f>
        <v>498.31094999998459</v>
      </c>
      <c r="I60" s="26">
        <f>I25-I56-I58</f>
        <v>6950</v>
      </c>
      <c r="J60" s="16" t="s">
        <v>13</v>
      </c>
    </row>
    <row r="61" spans="1:10" ht="15" thickTop="1" x14ac:dyDescent="0.35"/>
  </sheetData>
  <protectedRanges>
    <protectedRange sqref="J29:J54" name="Range3"/>
    <protectedRange sqref="I30:I54" name="Range2"/>
    <protectedRange sqref="I10:J23" name="Range1"/>
  </protectedRanges>
  <mergeCells count="6">
    <mergeCell ref="C7:E7"/>
    <mergeCell ref="B1:I1"/>
    <mergeCell ref="B2:I2"/>
    <mergeCell ref="B3:I3"/>
    <mergeCell ref="B4:I4"/>
    <mergeCell ref="B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 Smith</dc:creator>
  <cp:lastModifiedBy>Luther Smith</cp:lastModifiedBy>
  <dcterms:created xsi:type="dcterms:W3CDTF">2023-07-24T22:25:35Z</dcterms:created>
  <dcterms:modified xsi:type="dcterms:W3CDTF">2023-08-22T15:41:21Z</dcterms:modified>
</cp:coreProperties>
</file>